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888684cfc1e1f758/OneDrive - Microsoft 365/Desktop/"/>
    </mc:Choice>
  </mc:AlternateContent>
  <xr:revisionPtr revIDLastSave="345" documentId="11_F25DC773A252ABDACC1048A1F1DC69C25ADE58EB" xr6:coauthVersionLast="47" xr6:coauthVersionMax="47" xr10:uidLastSave="{C0AC31BE-83F7-460F-ADBD-B82DFA071A06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0" i="1" l="1"/>
  <c r="W11" i="1"/>
  <c r="W12" i="1"/>
  <c r="W5" i="1"/>
  <c r="W6" i="1"/>
  <c r="W7" i="1"/>
  <c r="W8" i="1"/>
  <c r="W9" i="1"/>
  <c r="W4" i="1"/>
  <c r="N13" i="1"/>
  <c r="N5" i="1"/>
  <c r="N6" i="1"/>
  <c r="N7" i="1"/>
  <c r="N8" i="1"/>
  <c r="N9" i="1"/>
  <c r="N10" i="1"/>
  <c r="N11" i="1"/>
  <c r="N12" i="1"/>
  <c r="N4" i="1"/>
  <c r="N3" i="1"/>
  <c r="N2" i="1"/>
  <c r="T13" i="1"/>
  <c r="U13" i="1"/>
  <c r="AA13" i="1" s="1"/>
  <c r="V13" i="1"/>
  <c r="W13" i="1"/>
  <c r="X13" i="1"/>
  <c r="X5" i="1"/>
  <c r="X6" i="1"/>
  <c r="X7" i="1"/>
  <c r="X8" i="1"/>
  <c r="X9" i="1"/>
  <c r="X10" i="1"/>
  <c r="X11" i="1"/>
  <c r="AA11" i="1" s="1"/>
  <c r="X12" i="1"/>
  <c r="X4" i="1"/>
  <c r="V5" i="1"/>
  <c r="V6" i="1"/>
  <c r="V7" i="1"/>
  <c r="V8" i="1"/>
  <c r="V9" i="1"/>
  <c r="V10" i="1"/>
  <c r="V11" i="1"/>
  <c r="V12" i="1"/>
  <c r="V4" i="1"/>
  <c r="L5" i="1"/>
  <c r="L6" i="1"/>
  <c r="L7" i="1"/>
  <c r="L8" i="1"/>
  <c r="L9" i="1"/>
  <c r="L10" i="1"/>
  <c r="L11" i="1"/>
  <c r="L12" i="1"/>
  <c r="L14" i="1" s="1"/>
  <c r="L4" i="1"/>
  <c r="K5" i="1"/>
  <c r="K6" i="1"/>
  <c r="K14" i="1" s="1"/>
  <c r="K7" i="1"/>
  <c r="K8" i="1"/>
  <c r="K9" i="1"/>
  <c r="K10" i="1"/>
  <c r="K11" i="1"/>
  <c r="K12" i="1"/>
  <c r="K4" i="1"/>
  <c r="J5" i="1"/>
  <c r="J6" i="1"/>
  <c r="J7" i="1"/>
  <c r="J8" i="1"/>
  <c r="J9" i="1"/>
  <c r="J10" i="1"/>
  <c r="J11" i="1"/>
  <c r="J12" i="1"/>
  <c r="J4" i="1"/>
  <c r="S3" i="1"/>
  <c r="S2" i="1"/>
  <c r="T2" i="1"/>
  <c r="U3" i="1"/>
  <c r="U2" i="1"/>
  <c r="V3" i="1"/>
  <c r="V2" i="1"/>
  <c r="W3" i="1"/>
  <c r="W2" i="1"/>
  <c r="X3" i="1"/>
  <c r="X2" i="1"/>
  <c r="T3" i="1"/>
  <c r="T14" i="1"/>
  <c r="AA5" i="1"/>
  <c r="AA3" i="1"/>
  <c r="AA2" i="1"/>
  <c r="B14" i="1"/>
  <c r="C14" i="1"/>
  <c r="D14" i="1"/>
  <c r="E14" i="1"/>
  <c r="F14" i="1"/>
  <c r="G14" i="1"/>
  <c r="H14" i="1"/>
  <c r="I14" i="1"/>
  <c r="M14" i="1"/>
  <c r="N14" i="1"/>
  <c r="O14" i="1"/>
  <c r="P14" i="1"/>
  <c r="Q14" i="1"/>
  <c r="R14" i="1"/>
  <c r="S14" i="1"/>
  <c r="Y14" i="1"/>
  <c r="Z14" i="1"/>
  <c r="M4" i="1"/>
  <c r="M5" i="1"/>
  <c r="M6" i="1"/>
  <c r="M7" i="1"/>
  <c r="M8" i="1"/>
  <c r="M9" i="1"/>
  <c r="M10" i="1"/>
  <c r="M11" i="1"/>
  <c r="M12" i="1"/>
  <c r="O4" i="1"/>
  <c r="O5" i="1"/>
  <c r="O6" i="1"/>
  <c r="O7" i="1"/>
  <c r="O8" i="1"/>
  <c r="O9" i="1"/>
  <c r="O10" i="1"/>
  <c r="O11" i="1"/>
  <c r="O12" i="1"/>
  <c r="P4" i="1"/>
  <c r="P5" i="1"/>
  <c r="P6" i="1"/>
  <c r="P7" i="1"/>
  <c r="P8" i="1"/>
  <c r="P9" i="1"/>
  <c r="P10" i="1"/>
  <c r="P11" i="1"/>
  <c r="P12" i="1"/>
  <c r="Q4" i="1"/>
  <c r="Q5" i="1"/>
  <c r="Q6" i="1"/>
  <c r="Q7" i="1"/>
  <c r="Q8" i="1"/>
  <c r="Q9" i="1"/>
  <c r="Q10" i="1"/>
  <c r="Q11" i="1"/>
  <c r="Q12" i="1"/>
  <c r="S4" i="1"/>
  <c r="S5" i="1"/>
  <c r="S6" i="1"/>
  <c r="S7" i="1"/>
  <c r="S8" i="1"/>
  <c r="S9" i="1"/>
  <c r="S10" i="1"/>
  <c r="S11" i="1"/>
  <c r="S12" i="1"/>
  <c r="T4" i="1"/>
  <c r="T5" i="1"/>
  <c r="T6" i="1"/>
  <c r="T7" i="1"/>
  <c r="T8" i="1"/>
  <c r="T9" i="1"/>
  <c r="T10" i="1"/>
  <c r="T11" i="1"/>
  <c r="T12" i="1"/>
  <c r="U4" i="1"/>
  <c r="U5" i="1"/>
  <c r="U6" i="1"/>
  <c r="U7" i="1"/>
  <c r="U8" i="1"/>
  <c r="U9" i="1"/>
  <c r="U10" i="1"/>
  <c r="U11" i="1"/>
  <c r="U12" i="1"/>
  <c r="K2" i="1"/>
  <c r="K3" i="1"/>
  <c r="K13" i="1"/>
  <c r="L2" i="1"/>
  <c r="L3" i="1"/>
  <c r="M2" i="1"/>
  <c r="M3" i="1"/>
  <c r="L13" i="1"/>
  <c r="M13" i="1"/>
  <c r="G4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S13" i="1"/>
  <c r="Z4" i="1"/>
  <c r="Z5" i="1"/>
  <c r="Z6" i="1"/>
  <c r="Z7" i="1"/>
  <c r="Z8" i="1"/>
  <c r="Z9" i="1"/>
  <c r="Z10" i="1"/>
  <c r="Z11" i="1"/>
  <c r="Z12" i="1"/>
  <c r="Z13" i="1"/>
  <c r="Y13" i="1"/>
  <c r="Y5" i="1"/>
  <c r="Y6" i="1"/>
  <c r="Y7" i="1"/>
  <c r="Y8" i="1"/>
  <c r="Y9" i="1"/>
  <c r="Y10" i="1"/>
  <c r="Y11" i="1"/>
  <c r="Y12" i="1"/>
  <c r="Y4" i="1"/>
  <c r="Z2" i="1"/>
  <c r="Z3" i="1"/>
  <c r="Y3" i="1"/>
  <c r="Y2" i="1"/>
  <c r="P2" i="1"/>
  <c r="Q2" i="1"/>
  <c r="R2" i="1"/>
  <c r="P3" i="1"/>
  <c r="Q3" i="1"/>
  <c r="R3" i="1"/>
  <c r="R4" i="1"/>
  <c r="R5" i="1"/>
  <c r="R6" i="1"/>
  <c r="R7" i="1"/>
  <c r="R8" i="1"/>
  <c r="R9" i="1"/>
  <c r="R10" i="1"/>
  <c r="R11" i="1"/>
  <c r="R12" i="1"/>
  <c r="P13" i="1"/>
  <c r="Q13" i="1"/>
  <c r="R13" i="1"/>
  <c r="O13" i="1"/>
  <c r="O3" i="1"/>
  <c r="O2" i="1"/>
  <c r="H2" i="1"/>
  <c r="I2" i="1"/>
  <c r="J2" i="1"/>
  <c r="H3" i="1"/>
  <c r="I3" i="1"/>
  <c r="J3" i="1"/>
  <c r="H13" i="1"/>
  <c r="I13" i="1"/>
  <c r="J13" i="1"/>
  <c r="C2" i="1"/>
  <c r="D2" i="1"/>
  <c r="E2" i="1"/>
  <c r="F2" i="1"/>
  <c r="G2" i="1"/>
  <c r="C3" i="1"/>
  <c r="D3" i="1"/>
  <c r="E3" i="1"/>
  <c r="F3" i="1"/>
  <c r="G3" i="1"/>
  <c r="C4" i="1"/>
  <c r="D4" i="1"/>
  <c r="E4" i="1"/>
  <c r="F4" i="1"/>
  <c r="C5" i="1"/>
  <c r="D5" i="1"/>
  <c r="E5" i="1"/>
  <c r="F5" i="1"/>
  <c r="G5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B12" i="1"/>
  <c r="B6" i="1"/>
  <c r="B7" i="1"/>
  <c r="B8" i="1"/>
  <c r="B9" i="1"/>
  <c r="B10" i="1"/>
  <c r="B11" i="1"/>
  <c r="B5" i="1"/>
  <c r="B4" i="1"/>
  <c r="B3" i="1"/>
  <c r="B13" i="1"/>
  <c r="B2" i="1"/>
  <c r="AA10" i="1" l="1"/>
  <c r="V14" i="1"/>
  <c r="U14" i="1"/>
  <c r="W14" i="1"/>
  <c r="X14" i="1"/>
  <c r="AA7" i="1"/>
  <c r="AA9" i="1"/>
  <c r="AA8" i="1"/>
  <c r="AA6" i="1"/>
  <c r="J14" i="1"/>
  <c r="AA12" i="1"/>
  <c r="AA4" i="1"/>
  <c r="AA14" i="1" l="1"/>
</calcChain>
</file>

<file path=xl/sharedStrings.xml><?xml version="1.0" encoding="utf-8"?>
<sst xmlns="http://schemas.openxmlformats.org/spreadsheetml/2006/main" count="25" uniqueCount="22">
  <si>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</si>
  <si>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</si>
  <si>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</si>
  <si>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</si>
  <si>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</si>
  <si>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</si>
  <si>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</si>
  <si>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</si>
  <si>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</si>
  <si>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</si>
  <si>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</si>
  <si>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</si>
  <si>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</si>
  <si>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Monthly Load</t>
  </si>
  <si>
    <t>Lights</t>
  </si>
  <si>
    <t>nos</t>
  </si>
  <si>
    <t>Watt</t>
  </si>
  <si>
    <t>Fan</t>
  </si>
  <si>
    <t>TV</t>
  </si>
  <si>
    <t>NOs</t>
  </si>
  <si>
    <t>Yearly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</si>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</sst>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Projected W-H vs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Sheet1!$AA$2:$AA$13</c:f>
              <c:numCache>
                <c:formatCode>General</c:formatCode>
                <c:ptCount val="12"/>
                <c:pt idx="0">
                  <c:v>31620</c:v>
                </c:pt>
                <c:pt idx="1">
                  <c:v>30240</c:v>
                </c:pt>
                <c:pt idx="2">
                  <c:v>148180</c:v>
                </c:pt>
                <c:pt idx="3">
                  <c:v>143400</c:v>
                </c:pt>
                <c:pt idx="4">
                  <c:v>143400</c:v>
                </c:pt>
                <c:pt idx="5">
                  <c:v>143400</c:v>
                </c:pt>
                <c:pt idx="6">
                  <c:v>148180</c:v>
                </c:pt>
                <c:pt idx="7">
                  <c:v>148180</c:v>
                </c:pt>
                <c:pt idx="8">
                  <c:v>144600</c:v>
                </c:pt>
                <c:pt idx="9">
                  <c:v>149420</c:v>
                </c:pt>
                <c:pt idx="10">
                  <c:v>144600</c:v>
                </c:pt>
                <c:pt idx="11">
                  <c:v>34100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EE-4561-ABC1-8B09A8E96462}"/>
            </c:ext>
          </c:extLst>
        </c:ser>
        <c:ser>
          <c:idx val="0"/>
          <c:order val="1"/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Sheet1!$AA$2:$AA$13</c:f>
              <c:numCache>
                <c:formatCode>General</c:formatCode>
                <c:ptCount val="12"/>
                <c:pt idx="0">
                  <c:v>31620</c:v>
                </c:pt>
                <c:pt idx="1">
                  <c:v>30240</c:v>
                </c:pt>
                <c:pt idx="2">
                  <c:v>148180</c:v>
                </c:pt>
                <c:pt idx="3">
                  <c:v>143400</c:v>
                </c:pt>
                <c:pt idx="4">
                  <c:v>143400</c:v>
                </c:pt>
                <c:pt idx="5">
                  <c:v>143400</c:v>
                </c:pt>
                <c:pt idx="6">
                  <c:v>148180</c:v>
                </c:pt>
                <c:pt idx="7">
                  <c:v>148180</c:v>
                </c:pt>
                <c:pt idx="8">
                  <c:v>144600</c:v>
                </c:pt>
                <c:pt idx="9">
                  <c:v>149420</c:v>
                </c:pt>
                <c:pt idx="10">
                  <c:v>144600</c:v>
                </c:pt>
                <c:pt idx="11">
                  <c:v>34100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E-4561-ABC1-8B09A8E964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436563903"/>
        <c:axId val="1436563071"/>
        <c:axId val="0"/>
      </c:bar3DChart>
      <c:catAx>
        <c:axId val="1436563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6563071"/>
        <c:crosses val="autoZero"/>
        <c:auto val="1"/>
        <c:lblAlgn val="ctr"/>
        <c:lblOffset val="100"/>
        <c:noMultiLvlLbl val="0"/>
      </c:catAx>
      <c:valAx>
        <c:axId val="143656307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36563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71436</xdr:rowOff>
    </xdr:from>
    <xdr:to>
      <xdr:col>22</xdr:col>
      <xdr:colOff>247650</xdr:colOff>
      <xdr:row>30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A5A3AF-A5DF-D7A0-F027-25A77EBFD7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8"/>
  <sheetViews>
    <sheetView tabSelected="1" topLeftCell="I1" workbookViewId="0">
      <selection activeCell="AA2" activeCellId="1" sqref="A2:A13 AA2:AA13"/>
    </sheetView>
  </sheetViews>
  <sheetFormatPr defaultRowHeight="15" x14ac:dyDescent="0.25"/>
  <cols>
    <col min="27" max="27" width="18.140625" customWidth="1"/>
  </cols>
  <sheetData>
    <row r="1" spans="1:50" x14ac:dyDescent="0.25">
      <c r="A1" t="s">
        <v>0</v>
      </c>
      <c r="B1" s="1">
        <v>12</v>
      </c>
      <c r="C1" s="1">
        <v>12.0416666666667</v>
      </c>
      <c r="D1" s="1">
        <v>12.0833333333333</v>
      </c>
      <c r="E1" s="1">
        <v>12.125</v>
      </c>
      <c r="F1" s="1">
        <v>12.1666666666667</v>
      </c>
      <c r="G1" s="1">
        <v>12.2083333333333</v>
      </c>
      <c r="H1" s="1">
        <v>12.25</v>
      </c>
      <c r="I1" s="1">
        <v>12.2916666666667</v>
      </c>
      <c r="J1" s="1">
        <v>12.3333333333333</v>
      </c>
      <c r="K1" s="1">
        <v>12.375</v>
      </c>
      <c r="L1" s="1">
        <v>12.4166666666667</v>
      </c>
      <c r="M1" s="1">
        <v>12.4583333333333</v>
      </c>
      <c r="N1" s="1">
        <v>12.5</v>
      </c>
      <c r="O1" s="1">
        <v>12.5416666666667</v>
      </c>
      <c r="P1" s="1">
        <v>12.5833333333333</v>
      </c>
      <c r="Q1" s="1">
        <v>12.625</v>
      </c>
      <c r="R1" s="1">
        <v>12.6666666666667</v>
      </c>
      <c r="S1" s="1">
        <v>12.7083333333333</v>
      </c>
      <c r="T1" s="1">
        <v>12.75</v>
      </c>
      <c r="U1" s="1">
        <v>12.7916666666667</v>
      </c>
      <c r="V1" s="1">
        <v>12.8333333333333</v>
      </c>
      <c r="W1" s="1">
        <v>12.875</v>
      </c>
      <c r="X1" s="1">
        <v>12.9166666666667</v>
      </c>
      <c r="Y1" s="1">
        <v>12.9583333333333</v>
      </c>
      <c r="Z1" s="1">
        <v>13</v>
      </c>
      <c r="AA1" s="1" t="s">
        <v>13</v>
      </c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x14ac:dyDescent="0.25">
      <c r="A2" t="s">
        <v>1</v>
      </c>
      <c r="B2">
        <f>(3*60*0+2*80*0+40*0)</f>
        <v>0</v>
      </c>
      <c r="C2">
        <f t="shared" ref="C2:J2" si="0">(3*60*0+2*80*0+40*0)</f>
        <v>0</v>
      </c>
      <c r="D2">
        <f t="shared" si="0"/>
        <v>0</v>
      </c>
      <c r="E2">
        <f t="shared" si="0"/>
        <v>0</v>
      </c>
      <c r="F2">
        <f t="shared" si="0"/>
        <v>0</v>
      </c>
      <c r="G2">
        <f t="shared" si="0"/>
        <v>0</v>
      </c>
      <c r="H2">
        <f>(3*60*0+2*80*0+40*0)</f>
        <v>0</v>
      </c>
      <c r="I2">
        <f t="shared" si="0"/>
        <v>0</v>
      </c>
      <c r="J2">
        <f t="shared" si="0"/>
        <v>0</v>
      </c>
      <c r="K2">
        <f>(3*60*0+2*80*0+40*0.5)</f>
        <v>20</v>
      </c>
      <c r="L2">
        <f>(3*60*0+2*80*0+40*1)</f>
        <v>40</v>
      </c>
      <c r="M2">
        <f t="shared" ref="M2:N3" si="1">(3*60*0+2*80*0+40*1)</f>
        <v>40</v>
      </c>
      <c r="N2">
        <f>(3*60*0+2*80*0+40*0.5)</f>
        <v>20</v>
      </c>
      <c r="O2">
        <f>(3*60*0+2*80*0+40*0)</f>
        <v>0</v>
      </c>
      <c r="P2">
        <f t="shared" ref="P2:R3" si="2">(3*60*0+2*80*0+40*0)</f>
        <v>0</v>
      </c>
      <c r="Q2">
        <f t="shared" si="2"/>
        <v>0</v>
      </c>
      <c r="R2">
        <f t="shared" si="2"/>
        <v>0</v>
      </c>
      <c r="S2">
        <f>(2*60*1+2*80*0+40*0)</f>
        <v>120</v>
      </c>
      <c r="T2">
        <f>(2*60*1+2*80*0+40*0.5)</f>
        <v>140</v>
      </c>
      <c r="U2">
        <f>(2*60*1+2*80*0+40*1)</f>
        <v>160</v>
      </c>
      <c r="V2">
        <f>(2*60*1+2*80*0+40*1)</f>
        <v>160</v>
      </c>
      <c r="W2">
        <f>(2*60*1+2*80*0+40*1)</f>
        <v>160</v>
      </c>
      <c r="X2">
        <f>(2*60*1+2*80*0+40*1)</f>
        <v>160</v>
      </c>
      <c r="Y2">
        <f>(3*60*0+2*80*0+40*0)</f>
        <v>0</v>
      </c>
      <c r="Z2">
        <f>(3*60*0+2*80*0+40*0)</f>
        <v>0</v>
      </c>
      <c r="AA2">
        <f>SUM(B2:Z2)*31</f>
        <v>31620</v>
      </c>
    </row>
    <row r="3" spans="1:50" x14ac:dyDescent="0.25">
      <c r="A3" t="s">
        <v>2</v>
      </c>
      <c r="B3">
        <f t="shared" ref="B3:J13" si="3">(3*60*0+2*80*0+40*0)</f>
        <v>0</v>
      </c>
      <c r="C3">
        <f t="shared" si="3"/>
        <v>0</v>
      </c>
      <c r="D3">
        <f t="shared" si="3"/>
        <v>0</v>
      </c>
      <c r="E3">
        <f t="shared" si="3"/>
        <v>0</v>
      </c>
      <c r="F3">
        <f t="shared" si="3"/>
        <v>0</v>
      </c>
      <c r="G3">
        <f t="shared" si="3"/>
        <v>0</v>
      </c>
      <c r="H3">
        <f t="shared" si="3"/>
        <v>0</v>
      </c>
      <c r="I3">
        <f t="shared" si="3"/>
        <v>0</v>
      </c>
      <c r="J3">
        <f t="shared" si="3"/>
        <v>0</v>
      </c>
      <c r="K3">
        <f>(3*60*0+2*80*0+40*0.5)</f>
        <v>20</v>
      </c>
      <c r="L3">
        <f>(3*60*0+2*80*0+40*1)</f>
        <v>40</v>
      </c>
      <c r="M3">
        <f t="shared" si="1"/>
        <v>40</v>
      </c>
      <c r="N3">
        <f>(3*60*0+2*80*0+40*0.5)</f>
        <v>20</v>
      </c>
      <c r="O3">
        <f>(3*60*0+2*80*0+40*0)</f>
        <v>0</v>
      </c>
      <c r="P3">
        <f t="shared" si="2"/>
        <v>0</v>
      </c>
      <c r="Q3">
        <f t="shared" si="2"/>
        <v>0</v>
      </c>
      <c r="R3">
        <f t="shared" si="2"/>
        <v>0</v>
      </c>
      <c r="S3">
        <f>(2*60*1+2*80*0+40*0)</f>
        <v>120</v>
      </c>
      <c r="T3">
        <f>(3*60*1+2*80*0+40*0.5)</f>
        <v>200</v>
      </c>
      <c r="U3">
        <f>(2*60*1+2*80*0+40*1)</f>
        <v>160</v>
      </c>
      <c r="V3">
        <f>(2*60*1+2*80*0+40*1)</f>
        <v>160</v>
      </c>
      <c r="W3">
        <f>(2*60*1+2*80*0+40*1)</f>
        <v>160</v>
      </c>
      <c r="X3">
        <f>(2*60*1+2*80*0+40*1)</f>
        <v>160</v>
      </c>
      <c r="Y3">
        <f>(3*60*0+2*80*0+40*0)</f>
        <v>0</v>
      </c>
      <c r="Z3">
        <f>(3*60*0+2*80*0+40*0)</f>
        <v>0</v>
      </c>
      <c r="AA3">
        <f>SUM(B3:Z3)*28</f>
        <v>30240</v>
      </c>
    </row>
    <row r="4" spans="1:50" x14ac:dyDescent="0.25">
      <c r="A4" t="s">
        <v>3</v>
      </c>
      <c r="B4">
        <f>(3*60*0+2*80*1+40*0)</f>
        <v>160</v>
      </c>
      <c r="C4">
        <f t="shared" ref="C4:J5" si="4">(3*60*0+2*80*1+40*0)</f>
        <v>160</v>
      </c>
      <c r="D4">
        <f t="shared" si="4"/>
        <v>160</v>
      </c>
      <c r="E4">
        <f t="shared" si="4"/>
        <v>160</v>
      </c>
      <c r="F4">
        <f t="shared" si="4"/>
        <v>160</v>
      </c>
      <c r="G4">
        <f t="shared" si="4"/>
        <v>160</v>
      </c>
      <c r="H4">
        <f>(3*60*0+2*80*1+40*0)</f>
        <v>160</v>
      </c>
      <c r="I4">
        <f t="shared" si="4"/>
        <v>160</v>
      </c>
      <c r="J4">
        <f>(3*60*0+1*80*1+40*0)</f>
        <v>80</v>
      </c>
      <c r="K4">
        <f>(3*60*0+2*80*0.5+40*0.5)</f>
        <v>100</v>
      </c>
      <c r="L4">
        <f>(3*60*0+2*80*0.5+40*0.5)</f>
        <v>100</v>
      </c>
      <c r="M4">
        <f t="shared" ref="M4:N4" si="5">(3*60*0+2*80*1+40*1)</f>
        <v>200</v>
      </c>
      <c r="N4">
        <f>(3*60*0+2*80*1+40*0.5)</f>
        <v>180</v>
      </c>
      <c r="O4">
        <f>(3*60*0+2*80*1+40*0)</f>
        <v>160</v>
      </c>
      <c r="P4">
        <f t="shared" ref="P4:R4" si="6">(3*60*0+2*80*1+40*0)</f>
        <v>160</v>
      </c>
      <c r="Q4">
        <f t="shared" si="6"/>
        <v>160</v>
      </c>
      <c r="R4">
        <f t="shared" si="6"/>
        <v>160</v>
      </c>
      <c r="S4">
        <f>(3*60*1+2*80*1+40*0)</f>
        <v>340</v>
      </c>
      <c r="T4">
        <f t="shared" ref="T4:U4" si="7">(3*60*1+2*80*1+40*0)</f>
        <v>340</v>
      </c>
      <c r="U4">
        <f t="shared" si="7"/>
        <v>340</v>
      </c>
      <c r="V4">
        <f>(2*60*1+2*80*1+40*1)</f>
        <v>320</v>
      </c>
      <c r="W4">
        <f>(2*60*1+2*80*0.5+40*1)</f>
        <v>240</v>
      </c>
      <c r="X4">
        <f>(2*60*1+2*80*1+40*0.5)</f>
        <v>300</v>
      </c>
      <c r="Y4">
        <f>(3*60*0+2*80*1+40*0)</f>
        <v>160</v>
      </c>
      <c r="Z4">
        <f>(3*60*0+2*80*1+40*0)</f>
        <v>160</v>
      </c>
      <c r="AA4">
        <f>SUM(B4:Z4)*31</f>
        <v>148180</v>
      </c>
    </row>
    <row r="5" spans="1:50" x14ac:dyDescent="0.25">
      <c r="A5" t="s">
        <v>4</v>
      </c>
      <c r="B5">
        <f>(3*60*0+2*80*1+40*0)</f>
        <v>160</v>
      </c>
      <c r="C5">
        <f t="shared" si="4"/>
        <v>160</v>
      </c>
      <c r="D5">
        <f t="shared" si="4"/>
        <v>160</v>
      </c>
      <c r="E5">
        <f t="shared" si="4"/>
        <v>160</v>
      </c>
      <c r="F5">
        <f t="shared" si="4"/>
        <v>160</v>
      </c>
      <c r="G5">
        <f t="shared" si="4"/>
        <v>160</v>
      </c>
      <c r="H5">
        <f>(3*60*0+2*80*1+40*0)</f>
        <v>160</v>
      </c>
      <c r="I5">
        <f t="shared" si="4"/>
        <v>160</v>
      </c>
      <c r="J5">
        <f t="shared" ref="J5:J12" si="8">(3*60*0+1*80*1+40*0)</f>
        <v>80</v>
      </c>
      <c r="K5">
        <f t="shared" ref="K5:L12" si="9">(3*60*0+2*80*0.5+40*0.5)</f>
        <v>100</v>
      </c>
      <c r="L5">
        <f t="shared" si="9"/>
        <v>100</v>
      </c>
      <c r="M5">
        <f t="shared" ref="L5:N12" si="10">(3*60*0+2*80*1+40*1)</f>
        <v>200</v>
      </c>
      <c r="N5">
        <f t="shared" ref="N5:N12" si="11">(3*60*0+2*80*1+40*0.5)</f>
        <v>180</v>
      </c>
      <c r="O5">
        <f t="shared" ref="O5:R12" si="12">(3*60*0+2*80*1+40*0)</f>
        <v>160</v>
      </c>
      <c r="P5">
        <f t="shared" si="12"/>
        <v>160</v>
      </c>
      <c r="Q5">
        <f t="shared" si="12"/>
        <v>160</v>
      </c>
      <c r="R5">
        <f t="shared" si="12"/>
        <v>160</v>
      </c>
      <c r="S5">
        <f t="shared" ref="S5:U12" si="13">(3*60*1+2*80*1+40*0)</f>
        <v>340</v>
      </c>
      <c r="T5">
        <f t="shared" si="13"/>
        <v>340</v>
      </c>
      <c r="U5">
        <f t="shared" si="13"/>
        <v>340</v>
      </c>
      <c r="V5">
        <f t="shared" ref="V5:W12" si="14">(2*60*1+2*80*1+40*1)</f>
        <v>320</v>
      </c>
      <c r="W5">
        <f t="shared" ref="W5:W12" si="15">(2*60*1+2*80*0.5+40*1)</f>
        <v>240</v>
      </c>
      <c r="X5">
        <f t="shared" ref="X5:X12" si="16">(2*60*1+2*80*1+40*0.5)</f>
        <v>300</v>
      </c>
      <c r="Y5">
        <f t="shared" ref="Y5:Z12" si="17">(3*60*0+2*80*1+40*0)</f>
        <v>160</v>
      </c>
      <c r="Z5">
        <f t="shared" si="17"/>
        <v>160</v>
      </c>
      <c r="AA5">
        <f>SUM(B5:Z5)*30</f>
        <v>143400</v>
      </c>
    </row>
    <row r="6" spans="1:50" x14ac:dyDescent="0.25">
      <c r="A6" t="s">
        <v>5</v>
      </c>
      <c r="B6">
        <f t="shared" ref="B6:J12" si="18">(3*60*0+2*80*1+40*0)</f>
        <v>160</v>
      </c>
      <c r="C6">
        <f t="shared" si="18"/>
        <v>160</v>
      </c>
      <c r="D6">
        <f t="shared" si="18"/>
        <v>160</v>
      </c>
      <c r="E6">
        <f t="shared" si="18"/>
        <v>160</v>
      </c>
      <c r="F6">
        <f t="shared" si="18"/>
        <v>160</v>
      </c>
      <c r="G6">
        <f t="shared" si="18"/>
        <v>160</v>
      </c>
      <c r="H6">
        <f t="shared" si="18"/>
        <v>160</v>
      </c>
      <c r="I6">
        <f t="shared" si="18"/>
        <v>160</v>
      </c>
      <c r="J6">
        <f t="shared" si="8"/>
        <v>80</v>
      </c>
      <c r="K6">
        <f t="shared" si="9"/>
        <v>100</v>
      </c>
      <c r="L6">
        <f t="shared" si="9"/>
        <v>100</v>
      </c>
      <c r="M6">
        <f t="shared" si="10"/>
        <v>200</v>
      </c>
      <c r="N6">
        <f t="shared" si="11"/>
        <v>180</v>
      </c>
      <c r="O6">
        <f t="shared" si="12"/>
        <v>160</v>
      </c>
      <c r="P6">
        <f t="shared" si="12"/>
        <v>160</v>
      </c>
      <c r="Q6">
        <f t="shared" si="12"/>
        <v>160</v>
      </c>
      <c r="R6">
        <f t="shared" si="12"/>
        <v>160</v>
      </c>
      <c r="S6">
        <f t="shared" si="13"/>
        <v>340</v>
      </c>
      <c r="T6">
        <f t="shared" si="13"/>
        <v>340</v>
      </c>
      <c r="U6">
        <f t="shared" si="13"/>
        <v>340</v>
      </c>
      <c r="V6">
        <f t="shared" si="14"/>
        <v>320</v>
      </c>
      <c r="W6">
        <f t="shared" si="15"/>
        <v>240</v>
      </c>
      <c r="X6">
        <f t="shared" si="16"/>
        <v>300</v>
      </c>
      <c r="Y6">
        <f t="shared" si="17"/>
        <v>160</v>
      </c>
      <c r="Z6">
        <f t="shared" si="17"/>
        <v>160</v>
      </c>
      <c r="AA6">
        <f>SUM(B6:Z6)*30</f>
        <v>143400</v>
      </c>
    </row>
    <row r="7" spans="1:50" x14ac:dyDescent="0.25">
      <c r="A7" t="s">
        <v>6</v>
      </c>
      <c r="B7">
        <f t="shared" si="18"/>
        <v>160</v>
      </c>
      <c r="C7">
        <f t="shared" si="18"/>
        <v>160</v>
      </c>
      <c r="D7">
        <f t="shared" si="18"/>
        <v>160</v>
      </c>
      <c r="E7">
        <f t="shared" si="18"/>
        <v>160</v>
      </c>
      <c r="F7">
        <f t="shared" si="18"/>
        <v>160</v>
      </c>
      <c r="G7">
        <f t="shared" si="18"/>
        <v>160</v>
      </c>
      <c r="H7">
        <f t="shared" si="18"/>
        <v>160</v>
      </c>
      <c r="I7">
        <f t="shared" si="18"/>
        <v>160</v>
      </c>
      <c r="J7">
        <f t="shared" si="8"/>
        <v>80</v>
      </c>
      <c r="K7">
        <f t="shared" si="9"/>
        <v>100</v>
      </c>
      <c r="L7">
        <f t="shared" si="9"/>
        <v>100</v>
      </c>
      <c r="M7">
        <f t="shared" si="10"/>
        <v>200</v>
      </c>
      <c r="N7">
        <f t="shared" si="11"/>
        <v>180</v>
      </c>
      <c r="O7">
        <f t="shared" si="12"/>
        <v>160</v>
      </c>
      <c r="P7">
        <f t="shared" si="12"/>
        <v>160</v>
      </c>
      <c r="Q7">
        <f t="shared" si="12"/>
        <v>160</v>
      </c>
      <c r="R7">
        <f t="shared" si="12"/>
        <v>160</v>
      </c>
      <c r="S7">
        <f t="shared" si="13"/>
        <v>340</v>
      </c>
      <c r="T7">
        <f t="shared" si="13"/>
        <v>340</v>
      </c>
      <c r="U7">
        <f t="shared" si="13"/>
        <v>340</v>
      </c>
      <c r="V7">
        <f t="shared" si="14"/>
        <v>320</v>
      </c>
      <c r="W7">
        <f t="shared" si="15"/>
        <v>240</v>
      </c>
      <c r="X7">
        <f t="shared" si="16"/>
        <v>300</v>
      </c>
      <c r="Y7">
        <f t="shared" si="17"/>
        <v>160</v>
      </c>
      <c r="Z7">
        <f t="shared" si="17"/>
        <v>160</v>
      </c>
      <c r="AA7">
        <f>SUM(B7:Z7)*30</f>
        <v>143400</v>
      </c>
    </row>
    <row r="8" spans="1:50" x14ac:dyDescent="0.25">
      <c r="A8" t="s">
        <v>7</v>
      </c>
      <c r="B8">
        <f t="shared" si="18"/>
        <v>160</v>
      </c>
      <c r="C8">
        <f t="shared" si="18"/>
        <v>160</v>
      </c>
      <c r="D8">
        <f t="shared" si="18"/>
        <v>160</v>
      </c>
      <c r="E8">
        <f t="shared" si="18"/>
        <v>160</v>
      </c>
      <c r="F8">
        <f t="shared" si="18"/>
        <v>160</v>
      </c>
      <c r="G8">
        <f t="shared" si="18"/>
        <v>160</v>
      </c>
      <c r="H8">
        <f t="shared" si="18"/>
        <v>160</v>
      </c>
      <c r="I8">
        <f t="shared" si="18"/>
        <v>160</v>
      </c>
      <c r="J8">
        <f t="shared" si="8"/>
        <v>80</v>
      </c>
      <c r="K8">
        <f t="shared" si="9"/>
        <v>100</v>
      </c>
      <c r="L8">
        <f t="shared" si="9"/>
        <v>100</v>
      </c>
      <c r="M8">
        <f t="shared" si="10"/>
        <v>200</v>
      </c>
      <c r="N8">
        <f t="shared" si="11"/>
        <v>180</v>
      </c>
      <c r="O8">
        <f t="shared" si="12"/>
        <v>160</v>
      </c>
      <c r="P8">
        <f t="shared" si="12"/>
        <v>160</v>
      </c>
      <c r="Q8">
        <f t="shared" si="12"/>
        <v>160</v>
      </c>
      <c r="R8">
        <f t="shared" si="12"/>
        <v>160</v>
      </c>
      <c r="S8">
        <f t="shared" si="13"/>
        <v>340</v>
      </c>
      <c r="T8">
        <f t="shared" si="13"/>
        <v>340</v>
      </c>
      <c r="U8">
        <f t="shared" si="13"/>
        <v>340</v>
      </c>
      <c r="V8">
        <f t="shared" si="14"/>
        <v>320</v>
      </c>
      <c r="W8">
        <f t="shared" si="15"/>
        <v>240</v>
      </c>
      <c r="X8">
        <f t="shared" si="16"/>
        <v>300</v>
      </c>
      <c r="Y8">
        <f t="shared" si="17"/>
        <v>160</v>
      </c>
      <c r="Z8">
        <f t="shared" si="17"/>
        <v>160</v>
      </c>
      <c r="AA8">
        <f>SUM(B8:Z8)*31</f>
        <v>148180</v>
      </c>
    </row>
    <row r="9" spans="1:50" x14ac:dyDescent="0.25">
      <c r="A9" t="s">
        <v>8</v>
      </c>
      <c r="B9">
        <f t="shared" si="18"/>
        <v>160</v>
      </c>
      <c r="C9">
        <f t="shared" si="18"/>
        <v>160</v>
      </c>
      <c r="D9">
        <f t="shared" si="18"/>
        <v>160</v>
      </c>
      <c r="E9">
        <f t="shared" si="18"/>
        <v>160</v>
      </c>
      <c r="F9">
        <f t="shared" si="18"/>
        <v>160</v>
      </c>
      <c r="G9">
        <f t="shared" si="18"/>
        <v>160</v>
      </c>
      <c r="H9">
        <f t="shared" si="18"/>
        <v>160</v>
      </c>
      <c r="I9">
        <f t="shared" si="18"/>
        <v>160</v>
      </c>
      <c r="J9">
        <f t="shared" si="8"/>
        <v>80</v>
      </c>
      <c r="K9">
        <f t="shared" si="9"/>
        <v>100</v>
      </c>
      <c r="L9">
        <f t="shared" si="9"/>
        <v>100</v>
      </c>
      <c r="M9">
        <f t="shared" si="10"/>
        <v>200</v>
      </c>
      <c r="N9">
        <f t="shared" si="11"/>
        <v>180</v>
      </c>
      <c r="O9">
        <f t="shared" si="12"/>
        <v>160</v>
      </c>
      <c r="P9">
        <f t="shared" si="12"/>
        <v>160</v>
      </c>
      <c r="Q9">
        <f t="shared" si="12"/>
        <v>160</v>
      </c>
      <c r="R9">
        <f t="shared" si="12"/>
        <v>160</v>
      </c>
      <c r="S9">
        <f t="shared" si="13"/>
        <v>340</v>
      </c>
      <c r="T9">
        <f t="shared" si="13"/>
        <v>340</v>
      </c>
      <c r="U9">
        <f t="shared" si="13"/>
        <v>340</v>
      </c>
      <c r="V9">
        <f t="shared" si="14"/>
        <v>320</v>
      </c>
      <c r="W9">
        <f t="shared" si="15"/>
        <v>240</v>
      </c>
      <c r="X9">
        <f t="shared" si="16"/>
        <v>300</v>
      </c>
      <c r="Y9">
        <f t="shared" si="17"/>
        <v>160</v>
      </c>
      <c r="Z9">
        <f t="shared" si="17"/>
        <v>160</v>
      </c>
      <c r="AA9">
        <f>SUM(B9:Z9)*31</f>
        <v>148180</v>
      </c>
    </row>
    <row r="10" spans="1:50" x14ac:dyDescent="0.25">
      <c r="A10" t="s">
        <v>9</v>
      </c>
      <c r="B10">
        <f t="shared" si="18"/>
        <v>160</v>
      </c>
      <c r="C10">
        <f t="shared" si="18"/>
        <v>160</v>
      </c>
      <c r="D10">
        <f t="shared" si="18"/>
        <v>160</v>
      </c>
      <c r="E10">
        <f t="shared" si="18"/>
        <v>160</v>
      </c>
      <c r="F10">
        <f t="shared" si="18"/>
        <v>160</v>
      </c>
      <c r="G10">
        <f t="shared" si="18"/>
        <v>160</v>
      </c>
      <c r="H10">
        <f t="shared" si="18"/>
        <v>160</v>
      </c>
      <c r="I10">
        <f t="shared" si="18"/>
        <v>160</v>
      </c>
      <c r="J10">
        <f t="shared" si="8"/>
        <v>80</v>
      </c>
      <c r="K10">
        <f t="shared" si="9"/>
        <v>100</v>
      </c>
      <c r="L10">
        <f t="shared" si="9"/>
        <v>100</v>
      </c>
      <c r="M10">
        <f t="shared" si="10"/>
        <v>200</v>
      </c>
      <c r="N10">
        <f t="shared" si="11"/>
        <v>180</v>
      </c>
      <c r="O10">
        <f t="shared" si="12"/>
        <v>160</v>
      </c>
      <c r="P10">
        <f t="shared" si="12"/>
        <v>160</v>
      </c>
      <c r="Q10">
        <f t="shared" si="12"/>
        <v>160</v>
      </c>
      <c r="R10">
        <f t="shared" si="12"/>
        <v>160</v>
      </c>
      <c r="S10">
        <f t="shared" si="13"/>
        <v>340</v>
      </c>
      <c r="T10">
        <f t="shared" si="13"/>
        <v>340</v>
      </c>
      <c r="U10">
        <f t="shared" si="13"/>
        <v>340</v>
      </c>
      <c r="V10">
        <f t="shared" si="14"/>
        <v>320</v>
      </c>
      <c r="W10">
        <f>(2*60*1+2*80*0.75+40*1)</f>
        <v>280</v>
      </c>
      <c r="X10">
        <f t="shared" si="16"/>
        <v>300</v>
      </c>
      <c r="Y10">
        <f t="shared" si="17"/>
        <v>160</v>
      </c>
      <c r="Z10">
        <f t="shared" si="17"/>
        <v>160</v>
      </c>
      <c r="AA10">
        <f>SUM(B10:Z10)*30</f>
        <v>144600</v>
      </c>
    </row>
    <row r="11" spans="1:50" x14ac:dyDescent="0.25">
      <c r="A11" t="s">
        <v>10</v>
      </c>
      <c r="B11">
        <f t="shared" si="18"/>
        <v>160</v>
      </c>
      <c r="C11">
        <f t="shared" si="18"/>
        <v>160</v>
      </c>
      <c r="D11">
        <f t="shared" si="18"/>
        <v>160</v>
      </c>
      <c r="E11">
        <f t="shared" si="18"/>
        <v>160</v>
      </c>
      <c r="F11">
        <f t="shared" si="18"/>
        <v>160</v>
      </c>
      <c r="G11">
        <f t="shared" si="18"/>
        <v>160</v>
      </c>
      <c r="H11">
        <f t="shared" si="18"/>
        <v>160</v>
      </c>
      <c r="I11">
        <f t="shared" si="18"/>
        <v>160</v>
      </c>
      <c r="J11">
        <f t="shared" si="8"/>
        <v>80</v>
      </c>
      <c r="K11">
        <f t="shared" si="9"/>
        <v>100</v>
      </c>
      <c r="L11">
        <f t="shared" si="9"/>
        <v>100</v>
      </c>
      <c r="M11">
        <f t="shared" si="10"/>
        <v>200</v>
      </c>
      <c r="N11">
        <f t="shared" si="11"/>
        <v>180</v>
      </c>
      <c r="O11">
        <f t="shared" si="12"/>
        <v>160</v>
      </c>
      <c r="P11">
        <f t="shared" si="12"/>
        <v>160</v>
      </c>
      <c r="Q11">
        <f t="shared" si="12"/>
        <v>160</v>
      </c>
      <c r="R11">
        <f t="shared" si="12"/>
        <v>160</v>
      </c>
      <c r="S11">
        <f t="shared" si="13"/>
        <v>340</v>
      </c>
      <c r="T11">
        <f t="shared" si="13"/>
        <v>340</v>
      </c>
      <c r="U11">
        <f t="shared" si="13"/>
        <v>340</v>
      </c>
      <c r="V11">
        <f t="shared" si="14"/>
        <v>320</v>
      </c>
      <c r="W11">
        <f>(2*60*1+2*80*0.75+40*1)</f>
        <v>280</v>
      </c>
      <c r="X11">
        <f t="shared" si="16"/>
        <v>300</v>
      </c>
      <c r="Y11">
        <f t="shared" si="17"/>
        <v>160</v>
      </c>
      <c r="Z11">
        <f t="shared" si="17"/>
        <v>160</v>
      </c>
      <c r="AA11">
        <f>SUM(B11:Z11)*31</f>
        <v>149420</v>
      </c>
    </row>
    <row r="12" spans="1:50" x14ac:dyDescent="0.25">
      <c r="A12" t="s">
        <v>11</v>
      </c>
      <c r="B12">
        <f>(3*60*0+2*80*1+40*0)</f>
        <v>160</v>
      </c>
      <c r="C12">
        <f t="shared" si="18"/>
        <v>160</v>
      </c>
      <c r="D12">
        <f t="shared" si="18"/>
        <v>160</v>
      </c>
      <c r="E12">
        <f t="shared" si="18"/>
        <v>160</v>
      </c>
      <c r="F12">
        <f t="shared" si="18"/>
        <v>160</v>
      </c>
      <c r="G12">
        <f t="shared" si="18"/>
        <v>160</v>
      </c>
      <c r="H12">
        <f>(3*60*0+2*80*1+40*0)</f>
        <v>160</v>
      </c>
      <c r="I12">
        <f t="shared" si="18"/>
        <v>160</v>
      </c>
      <c r="J12">
        <f t="shared" si="8"/>
        <v>80</v>
      </c>
      <c r="K12">
        <f t="shared" si="9"/>
        <v>100</v>
      </c>
      <c r="L12">
        <f t="shared" si="9"/>
        <v>100</v>
      </c>
      <c r="M12">
        <f t="shared" si="10"/>
        <v>200</v>
      </c>
      <c r="N12">
        <f t="shared" si="11"/>
        <v>180</v>
      </c>
      <c r="O12">
        <f t="shared" si="12"/>
        <v>160</v>
      </c>
      <c r="P12">
        <f t="shared" si="12"/>
        <v>160</v>
      </c>
      <c r="Q12">
        <f t="shared" si="12"/>
        <v>160</v>
      </c>
      <c r="R12">
        <f t="shared" si="12"/>
        <v>160</v>
      </c>
      <c r="S12">
        <f t="shared" si="13"/>
        <v>340</v>
      </c>
      <c r="T12">
        <f t="shared" si="13"/>
        <v>340</v>
      </c>
      <c r="U12">
        <f t="shared" si="13"/>
        <v>340</v>
      </c>
      <c r="V12">
        <f t="shared" si="14"/>
        <v>320</v>
      </c>
      <c r="W12">
        <f>(2*60*1+2*80*0.75+40*1)</f>
        <v>280</v>
      </c>
      <c r="X12">
        <f t="shared" si="16"/>
        <v>300</v>
      </c>
      <c r="Y12">
        <f t="shared" si="17"/>
        <v>160</v>
      </c>
      <c r="Z12">
        <f t="shared" si="17"/>
        <v>160</v>
      </c>
      <c r="AA12">
        <f>SUM(B12:Z12)*30</f>
        <v>144600</v>
      </c>
    </row>
    <row r="13" spans="1:50" x14ac:dyDescent="0.25">
      <c r="A13" t="s">
        <v>12</v>
      </c>
      <c r="B13">
        <f t="shared" si="3"/>
        <v>0</v>
      </c>
      <c r="C13">
        <f t="shared" si="3"/>
        <v>0</v>
      </c>
      <c r="D13">
        <f t="shared" si="3"/>
        <v>0</v>
      </c>
      <c r="E13">
        <f t="shared" si="3"/>
        <v>0</v>
      </c>
      <c r="F13">
        <f t="shared" si="3"/>
        <v>0</v>
      </c>
      <c r="G13">
        <f t="shared" si="3"/>
        <v>0</v>
      </c>
      <c r="H13">
        <f t="shared" si="3"/>
        <v>0</v>
      </c>
      <c r="I13">
        <f t="shared" si="3"/>
        <v>0</v>
      </c>
      <c r="J13">
        <f t="shared" si="3"/>
        <v>0</v>
      </c>
      <c r="K13">
        <f>(3*60*0+2*80*0+40*0.5)</f>
        <v>20</v>
      </c>
      <c r="L13">
        <f>(3*60*0+2*80*0+40*1)</f>
        <v>40</v>
      </c>
      <c r="M13">
        <f t="shared" ref="M13:N13" si="19">(3*60*0+2*80*0+40*1)</f>
        <v>40</v>
      </c>
      <c r="N13">
        <f>(3*60*0+2*80*0+40*0.5)</f>
        <v>20</v>
      </c>
      <c r="O13">
        <f>(3*60*0+2*80*0+40*0)</f>
        <v>0</v>
      </c>
      <c r="P13">
        <f t="shared" ref="P13:R13" si="20">(3*60*0+2*80*0+40*0)</f>
        <v>0</v>
      </c>
      <c r="Q13">
        <f t="shared" si="20"/>
        <v>0</v>
      </c>
      <c r="R13">
        <f t="shared" si="20"/>
        <v>0</v>
      </c>
      <c r="S13">
        <f t="shared" ref="S3:S13" si="21">(3*60*1+2*80*0+40*0)</f>
        <v>180</v>
      </c>
      <c r="T13">
        <f t="shared" ref="T13:W13" si="22">(2*60*1+2*80*0+40*1)</f>
        <v>160</v>
      </c>
      <c r="U13">
        <f t="shared" si="22"/>
        <v>160</v>
      </c>
      <c r="V13">
        <f t="shared" si="22"/>
        <v>160</v>
      </c>
      <c r="W13">
        <f t="shared" si="22"/>
        <v>160</v>
      </c>
      <c r="X13">
        <f>(2*60*1+2*80*0+40*1)</f>
        <v>160</v>
      </c>
      <c r="Y13">
        <f>(3*60*0+2*80*0+40*0)</f>
        <v>0</v>
      </c>
      <c r="Z13">
        <f>(3*60*0+2*80*0+40*0)</f>
        <v>0</v>
      </c>
      <c r="AA13">
        <f>SUM(B13:Z13)*31</f>
        <v>34100</v>
      </c>
    </row>
    <row r="14" spans="1:50" x14ac:dyDescent="0.25">
      <c r="A14" t="s">
        <v>21</v>
      </c>
      <c r="B14">
        <f t="shared" ref="B14:Y14" si="23">SUM(B2:B13)</f>
        <v>1440</v>
      </c>
      <c r="C14">
        <f t="shared" si="23"/>
        <v>1440</v>
      </c>
      <c r="D14">
        <f t="shared" si="23"/>
        <v>1440</v>
      </c>
      <c r="E14">
        <f t="shared" si="23"/>
        <v>1440</v>
      </c>
      <c r="F14">
        <f t="shared" si="23"/>
        <v>1440</v>
      </c>
      <c r="G14">
        <f t="shared" si="23"/>
        <v>1440</v>
      </c>
      <c r="H14">
        <f t="shared" si="23"/>
        <v>1440</v>
      </c>
      <c r="I14">
        <f t="shared" si="23"/>
        <v>1440</v>
      </c>
      <c r="J14">
        <f t="shared" si="23"/>
        <v>720</v>
      </c>
      <c r="K14">
        <f t="shared" si="23"/>
        <v>960</v>
      </c>
      <c r="L14">
        <f t="shared" si="23"/>
        <v>1020</v>
      </c>
      <c r="M14">
        <f t="shared" si="23"/>
        <v>1920</v>
      </c>
      <c r="N14">
        <f t="shared" si="23"/>
        <v>1680</v>
      </c>
      <c r="O14">
        <f t="shared" si="23"/>
        <v>1440</v>
      </c>
      <c r="P14">
        <f t="shared" si="23"/>
        <v>1440</v>
      </c>
      <c r="Q14">
        <f t="shared" si="23"/>
        <v>1440</v>
      </c>
      <c r="R14">
        <f t="shared" si="23"/>
        <v>1440</v>
      </c>
      <c r="S14">
        <f t="shared" si="23"/>
        <v>3480</v>
      </c>
      <c r="T14">
        <f t="shared" si="23"/>
        <v>3560</v>
      </c>
      <c r="U14">
        <f t="shared" si="23"/>
        <v>3540</v>
      </c>
      <c r="V14">
        <f t="shared" si="23"/>
        <v>3360</v>
      </c>
      <c r="W14">
        <f t="shared" si="23"/>
        <v>2760</v>
      </c>
      <c r="X14">
        <f t="shared" si="23"/>
        <v>3180</v>
      </c>
      <c r="Y14">
        <f t="shared" si="23"/>
        <v>1440</v>
      </c>
      <c r="Z14">
        <f>SUM(Z2:Z13)</f>
        <v>1440</v>
      </c>
      <c r="AA14">
        <f>SUM(AA2:AA13)</f>
        <v>1409320</v>
      </c>
      <c r="AB14" t="s">
        <v>20</v>
      </c>
    </row>
    <row r="16" spans="1:50" x14ac:dyDescent="0.25">
      <c r="C16" t="s">
        <v>14</v>
      </c>
      <c r="D16">
        <v>3</v>
      </c>
      <c r="E16" t="s">
        <v>15</v>
      </c>
      <c r="F16">
        <v>60</v>
      </c>
      <c r="G16" t="s">
        <v>16</v>
      </c>
    </row>
    <row r="17" spans="3:7" x14ac:dyDescent="0.25">
      <c r="C17" t="s">
        <v>17</v>
      </c>
      <c r="D17">
        <v>2</v>
      </c>
      <c r="E17" t="s">
        <v>15</v>
      </c>
      <c r="F17">
        <v>80</v>
      </c>
      <c r="G17" t="s">
        <v>16</v>
      </c>
    </row>
    <row r="18" spans="3:7" x14ac:dyDescent="0.25">
      <c r="C18" t="s">
        <v>18</v>
      </c>
      <c r="D18">
        <v>1</v>
      </c>
      <c r="E18" t="s">
        <v>19</v>
      </c>
      <c r="F18">
        <v>40</v>
      </c>
      <c r="G18" t="s">
        <v>16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Nafiz PC</dc:creator>
  <cp:lastModifiedBy>Abdullah Al Mamun</cp:lastModifiedBy>
  <dcterms:created xsi:type="dcterms:W3CDTF">2015-06-05T18:17:20Z</dcterms:created>
  <dcterms:modified xsi:type="dcterms:W3CDTF">2022-09-07T17:42:23Z</dcterms:modified>
</cp:coreProperties>
</file>